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454"/>
  </bookViews>
  <sheets>
    <sheet name="本科学生助学金_名额分配表" sheetId="8" r:id="rId1"/>
  </sheets>
  <definedNames>
    <definedName name="_xlnm.Print_Area" localSheetId="0">本科学生助学金_名额分配表!$A$1:$J$19</definedName>
  </definedNames>
  <calcPr calcId="144525"/>
</workbook>
</file>

<file path=xl/sharedStrings.xml><?xml version="1.0" encoding="utf-8"?>
<sst xmlns="http://schemas.openxmlformats.org/spreadsheetml/2006/main" count="35" uniqueCount="32">
  <si>
    <r>
      <rPr>
        <b/>
        <u/>
        <sz val="18"/>
        <rFont val="华文中宋"/>
        <charset val="134"/>
      </rPr>
      <t xml:space="preserve"> 2020-2021 </t>
    </r>
    <r>
      <rPr>
        <b/>
        <sz val="18"/>
        <rFont val="华文中宋"/>
        <charset val="134"/>
      </rPr>
      <t>学年本科学生助学金名额分配表</t>
    </r>
  </si>
  <si>
    <t>序号</t>
  </si>
  <si>
    <t>学院名称</t>
  </si>
  <si>
    <t>国家助学金</t>
  </si>
  <si>
    <t>资助标准</t>
  </si>
  <si>
    <t>金额</t>
  </si>
  <si>
    <t>请在下方输入基准名额</t>
  </si>
  <si>
    <t>基准名额</t>
  </si>
  <si>
    <t>基准总额</t>
  </si>
  <si>
    <t>一等</t>
  </si>
  <si>
    <t>⬅</t>
  </si>
  <si>
    <t>财政税务学院</t>
  </si>
  <si>
    <t>二等</t>
  </si>
  <si>
    <t>法学院</t>
  </si>
  <si>
    <t>测算结果如下：</t>
  </si>
  <si>
    <t>工商管理学院</t>
  </si>
  <si>
    <t>总金额</t>
  </si>
  <si>
    <t>受助总人数</t>
  </si>
  <si>
    <t>公共管理学院</t>
  </si>
  <si>
    <t>会计学院</t>
  </si>
  <si>
    <t>金融学院</t>
  </si>
  <si>
    <t>经济学院</t>
  </si>
  <si>
    <t>统计与数学学院</t>
  </si>
  <si>
    <t>外国语学院</t>
  </si>
  <si>
    <t>文澜学院</t>
  </si>
  <si>
    <t>新闻与文化传播学院</t>
  </si>
  <si>
    <t>信息与安全工程学院</t>
  </si>
  <si>
    <t>刑事司法学院</t>
  </si>
  <si>
    <t>哲学院</t>
  </si>
  <si>
    <t>中韩新媒体学院</t>
  </si>
  <si>
    <t>合  计</t>
  </si>
  <si>
    <r>
      <rPr>
        <b/>
        <sz val="11"/>
        <rFont val="华文细黑"/>
        <charset val="134"/>
      </rPr>
      <t>备注：</t>
    </r>
    <r>
      <rPr>
        <sz val="11"/>
        <rFont val="华文细黑"/>
        <charset val="134"/>
      </rPr>
      <t xml:space="preserve">
         ① 本次国家助学金标准为：一等助学金4500元/人，二等助学金3500元/人。
         ② 各学院根据国家助学金的基准分配名额（按人均 4000元 标准计算所得）确定最终一等、二等助学金的具体人数。
         ③ 各学院一等助学金人数不超过所在学院助学金总人数的50%。
   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</si>
</sst>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;[Red]\-0\ "/>
    <numFmt numFmtId="177" formatCode="\¥#,##0.00;[Red]\¥#,##0.00"/>
    <numFmt numFmtId="178" formatCode="0.00_);[Red]\(0.00\)"/>
    <numFmt numFmtId="179" formatCode="0;[Red]0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18"/>
      <name val="华文中宋"/>
      <charset val="134"/>
    </font>
    <font>
      <sz val="12"/>
      <name val="华文中宋"/>
      <charset val="134"/>
    </font>
    <font>
      <sz val="11"/>
      <name val="华文细黑"/>
      <charset val="134"/>
    </font>
    <font>
      <b/>
      <sz val="11"/>
      <name val="华文细黑"/>
      <charset val="134"/>
    </font>
    <font>
      <u/>
      <sz val="11"/>
      <name val="华文细黑"/>
      <charset val="134"/>
    </font>
    <font>
      <b/>
      <sz val="48"/>
      <color theme="9" tint="-0.499984740745262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18"/>
      <name val="华文中宋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8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9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1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78" fontId="4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177" fontId="5" fillId="4" borderId="1" xfId="0" applyNumberFormat="1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6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5" fillId="5" borderId="1" xfId="0" applyNumberFormat="1" applyFont="1" applyFill="1" applyBorder="1" applyAlignment="1">
      <alignment horizontal="center" vertical="center"/>
    </xf>
    <xf numFmtId="179" fontId="5" fillId="6" borderId="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  <pageSetUpPr fitToPage="1"/>
  </sheetPr>
  <dimension ref="A1:K24"/>
  <sheetViews>
    <sheetView tabSelected="1" workbookViewId="0">
      <selection activeCell="A21" sqref="A21:J24"/>
    </sheetView>
  </sheetViews>
  <sheetFormatPr defaultColWidth="14.8571428571429" defaultRowHeight="21.95" customHeight="1"/>
  <cols>
    <col min="1" max="1" width="8" style="2" customWidth="1"/>
    <col min="2" max="2" width="22" style="2" customWidth="1"/>
    <col min="3" max="3" width="15.7142857142857" style="2" customWidth="1"/>
    <col min="4" max="4" width="19" style="3" customWidth="1"/>
    <col min="5" max="5" width="3.57142857142857" style="2" customWidth="1"/>
    <col min="6" max="6" width="6" style="2" customWidth="1"/>
    <col min="7" max="7" width="13.1428571428571" style="2" customWidth="1"/>
    <col min="8" max="8" width="13.4285714285714" style="2" customWidth="1"/>
    <col min="9" max="9" width="17.4285714285714" style="2" customWidth="1"/>
    <col min="10" max="10" width="14.2857142857143" style="2" customWidth="1"/>
    <col min="11" max="16384" width="14.8571428571429" style="2"/>
  </cols>
  <sheetData>
    <row r="1" ht="68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6.1" customHeight="1" spans="1:10">
      <c r="A2" s="5" t="s">
        <v>1</v>
      </c>
      <c r="B2" s="6" t="s">
        <v>2</v>
      </c>
      <c r="C2" s="7" t="s">
        <v>3</v>
      </c>
      <c r="D2" s="8"/>
      <c r="G2" s="9" t="s">
        <v>4</v>
      </c>
      <c r="H2" s="9" t="s">
        <v>5</v>
      </c>
      <c r="I2" s="25" t="s">
        <v>6</v>
      </c>
      <c r="J2" s="25"/>
    </row>
    <row r="3" s="1" customFormat="1" ht="26.1" customHeight="1" spans="1:11">
      <c r="A3" s="5"/>
      <c r="B3" s="10"/>
      <c r="C3" s="5" t="s">
        <v>7</v>
      </c>
      <c r="D3" s="11" t="s">
        <v>8</v>
      </c>
      <c r="G3" s="12" t="s">
        <v>9</v>
      </c>
      <c r="H3" s="13">
        <v>4500</v>
      </c>
      <c r="I3" s="26"/>
      <c r="J3" s="26"/>
      <c r="K3" s="27" t="s">
        <v>10</v>
      </c>
    </row>
    <row r="4" ht="26.1" customHeight="1" spans="1:10">
      <c r="A4" s="14">
        <v>1</v>
      </c>
      <c r="B4" s="14" t="s">
        <v>11</v>
      </c>
      <c r="C4" s="14">
        <v>194</v>
      </c>
      <c r="D4" s="13">
        <f>C4*4000</f>
        <v>776000</v>
      </c>
      <c r="G4" s="12" t="s">
        <v>12</v>
      </c>
      <c r="H4" s="13">
        <v>3500</v>
      </c>
      <c r="I4" s="13">
        <f>I3*4000</f>
        <v>0</v>
      </c>
      <c r="J4" s="13"/>
    </row>
    <row r="5" ht="26.1" customHeight="1" spans="1:10">
      <c r="A5" s="14">
        <v>2</v>
      </c>
      <c r="B5" s="14" t="s">
        <v>13</v>
      </c>
      <c r="C5" s="14">
        <v>476</v>
      </c>
      <c r="D5" s="13">
        <f t="shared" ref="D5:D19" si="0">C5*4000</f>
        <v>1904000</v>
      </c>
      <c r="F5" s="15" t="s">
        <v>14</v>
      </c>
      <c r="G5" s="15"/>
      <c r="H5" s="15"/>
      <c r="I5" s="15"/>
      <c r="J5" s="15"/>
    </row>
    <row r="6" ht="26.1" customHeight="1" spans="1:10">
      <c r="A6" s="14">
        <v>3</v>
      </c>
      <c r="B6" s="14" t="s">
        <v>15</v>
      </c>
      <c r="C6" s="14">
        <v>540</v>
      </c>
      <c r="D6" s="13">
        <f t="shared" si="0"/>
        <v>2160000</v>
      </c>
      <c r="F6" s="16" t="s">
        <v>1</v>
      </c>
      <c r="G6" s="16" t="s">
        <v>9</v>
      </c>
      <c r="H6" s="17" t="s">
        <v>12</v>
      </c>
      <c r="I6" s="17" t="s">
        <v>16</v>
      </c>
      <c r="J6" s="16" t="s">
        <v>17</v>
      </c>
    </row>
    <row r="7" ht="26.1" customHeight="1" spans="1:10">
      <c r="A7" s="14">
        <v>4</v>
      </c>
      <c r="B7" s="14" t="s">
        <v>18</v>
      </c>
      <c r="C7" s="14">
        <v>234</v>
      </c>
      <c r="D7" s="13">
        <f t="shared" si="0"/>
        <v>936000</v>
      </c>
      <c r="F7" s="18">
        <v>1</v>
      </c>
      <c r="G7" s="19">
        <f>ROUND($I$3/2,0)-3.5*(F7-1)</f>
        <v>0</v>
      </c>
      <c r="H7" s="19">
        <f>ROUND($I$3/2,0)+4.5*(F7-1)</f>
        <v>0</v>
      </c>
      <c r="I7" s="28">
        <f>G7*4500+H7*3500</f>
        <v>0</v>
      </c>
      <c r="J7" s="29">
        <f>G7+H7</f>
        <v>0</v>
      </c>
    </row>
    <row r="8" ht="26.1" customHeight="1" spans="1:11">
      <c r="A8" s="14">
        <v>5</v>
      </c>
      <c r="B8" s="14" t="s">
        <v>19</v>
      </c>
      <c r="C8" s="14">
        <v>300</v>
      </c>
      <c r="D8" s="13">
        <f t="shared" si="0"/>
        <v>1200000</v>
      </c>
      <c r="F8" s="18">
        <v>2</v>
      </c>
      <c r="G8" s="19">
        <f t="shared" ref="G8:G19" si="1">ROUND($I$3/2,0)-3.5*(F8-1)</f>
        <v>-3.5</v>
      </c>
      <c r="H8" s="19">
        <f t="shared" ref="H8:H19" si="2">ROUND($I$3/2,0)+4.5*(F8-1)</f>
        <v>4.5</v>
      </c>
      <c r="I8" s="28">
        <f t="shared" ref="I8:I19" si="3">G8*4500+H8*3500</f>
        <v>0</v>
      </c>
      <c r="J8" s="29">
        <f t="shared" ref="J8:J19" si="4">G8+H8</f>
        <v>1</v>
      </c>
      <c r="K8" s="30"/>
    </row>
    <row r="9" ht="26.1" customHeight="1" spans="1:10">
      <c r="A9" s="14">
        <v>6</v>
      </c>
      <c r="B9" s="14" t="s">
        <v>20</v>
      </c>
      <c r="C9" s="14">
        <v>348</v>
      </c>
      <c r="D9" s="13">
        <f t="shared" si="0"/>
        <v>1392000</v>
      </c>
      <c r="F9" s="18">
        <v>3</v>
      </c>
      <c r="G9" s="19">
        <f t="shared" si="1"/>
        <v>-7</v>
      </c>
      <c r="H9" s="19">
        <f t="shared" si="2"/>
        <v>9</v>
      </c>
      <c r="I9" s="28">
        <f t="shared" si="3"/>
        <v>0</v>
      </c>
      <c r="J9" s="29">
        <f t="shared" si="4"/>
        <v>2</v>
      </c>
    </row>
    <row r="10" ht="26.1" customHeight="1" spans="1:10">
      <c r="A10" s="14">
        <v>7</v>
      </c>
      <c r="B10" s="14" t="s">
        <v>21</v>
      </c>
      <c r="C10" s="14">
        <v>256</v>
      </c>
      <c r="D10" s="13">
        <f t="shared" si="0"/>
        <v>1024000</v>
      </c>
      <c r="F10" s="18">
        <v>4</v>
      </c>
      <c r="G10" s="19">
        <f t="shared" si="1"/>
        <v>-10.5</v>
      </c>
      <c r="H10" s="19">
        <f t="shared" si="2"/>
        <v>13.5</v>
      </c>
      <c r="I10" s="28">
        <f t="shared" si="3"/>
        <v>0</v>
      </c>
      <c r="J10" s="29">
        <f t="shared" si="4"/>
        <v>3</v>
      </c>
    </row>
    <row r="11" ht="26.1" customHeight="1" spans="1:10">
      <c r="A11" s="14">
        <v>8</v>
      </c>
      <c r="B11" s="14" t="s">
        <v>22</v>
      </c>
      <c r="C11" s="14">
        <v>200</v>
      </c>
      <c r="D11" s="13">
        <f t="shared" si="0"/>
        <v>800000</v>
      </c>
      <c r="F11" s="18">
        <v>5</v>
      </c>
      <c r="G11" s="19">
        <f t="shared" si="1"/>
        <v>-14</v>
      </c>
      <c r="H11" s="19">
        <f t="shared" si="2"/>
        <v>18</v>
      </c>
      <c r="I11" s="28">
        <f t="shared" si="3"/>
        <v>0</v>
      </c>
      <c r="J11" s="29">
        <f t="shared" si="4"/>
        <v>4</v>
      </c>
    </row>
    <row r="12" ht="26.1" customHeight="1" spans="1:10">
      <c r="A12" s="14">
        <v>9</v>
      </c>
      <c r="B12" s="14" t="s">
        <v>23</v>
      </c>
      <c r="C12" s="14">
        <v>202</v>
      </c>
      <c r="D12" s="13">
        <f t="shared" si="0"/>
        <v>808000</v>
      </c>
      <c r="F12" s="18">
        <v>6</v>
      </c>
      <c r="G12" s="19">
        <f t="shared" si="1"/>
        <v>-17.5</v>
      </c>
      <c r="H12" s="19">
        <f t="shared" si="2"/>
        <v>22.5</v>
      </c>
      <c r="I12" s="28">
        <f t="shared" si="3"/>
        <v>0</v>
      </c>
      <c r="J12" s="29">
        <f t="shared" si="4"/>
        <v>5</v>
      </c>
    </row>
    <row r="13" ht="26.1" customHeight="1" spans="1:10">
      <c r="A13" s="14">
        <v>10</v>
      </c>
      <c r="B13" s="14" t="s">
        <v>24</v>
      </c>
      <c r="C13" s="14">
        <v>59</v>
      </c>
      <c r="D13" s="13">
        <f t="shared" si="0"/>
        <v>236000</v>
      </c>
      <c r="F13" s="18">
        <v>7</v>
      </c>
      <c r="G13" s="19">
        <f t="shared" si="1"/>
        <v>-21</v>
      </c>
      <c r="H13" s="19">
        <f t="shared" si="2"/>
        <v>27</v>
      </c>
      <c r="I13" s="28">
        <f t="shared" si="3"/>
        <v>0</v>
      </c>
      <c r="J13" s="29">
        <f t="shared" si="4"/>
        <v>6</v>
      </c>
    </row>
    <row r="14" ht="26.1" customHeight="1" spans="1:10">
      <c r="A14" s="14">
        <v>11</v>
      </c>
      <c r="B14" s="14" t="s">
        <v>25</v>
      </c>
      <c r="C14" s="14">
        <v>154</v>
      </c>
      <c r="D14" s="13">
        <f t="shared" si="0"/>
        <v>616000</v>
      </c>
      <c r="F14" s="18">
        <v>8</v>
      </c>
      <c r="G14" s="19">
        <f t="shared" si="1"/>
        <v>-24.5</v>
      </c>
      <c r="H14" s="19">
        <f t="shared" si="2"/>
        <v>31.5</v>
      </c>
      <c r="I14" s="28">
        <f t="shared" si="3"/>
        <v>0</v>
      </c>
      <c r="J14" s="29">
        <f t="shared" si="4"/>
        <v>7</v>
      </c>
    </row>
    <row r="15" ht="26.1" customHeight="1" spans="1:10">
      <c r="A15" s="14">
        <v>12</v>
      </c>
      <c r="B15" s="14" t="s">
        <v>26</v>
      </c>
      <c r="C15" s="14">
        <v>260</v>
      </c>
      <c r="D15" s="13">
        <f t="shared" si="0"/>
        <v>1040000</v>
      </c>
      <c r="F15" s="18">
        <v>9</v>
      </c>
      <c r="G15" s="19">
        <f t="shared" si="1"/>
        <v>-28</v>
      </c>
      <c r="H15" s="19">
        <f t="shared" si="2"/>
        <v>36</v>
      </c>
      <c r="I15" s="28">
        <f t="shared" si="3"/>
        <v>0</v>
      </c>
      <c r="J15" s="29">
        <f t="shared" si="4"/>
        <v>8</v>
      </c>
    </row>
    <row r="16" ht="26.1" customHeight="1" spans="1:10">
      <c r="A16" s="14">
        <v>13</v>
      </c>
      <c r="B16" s="14" t="s">
        <v>27</v>
      </c>
      <c r="C16" s="14">
        <v>126</v>
      </c>
      <c r="D16" s="13">
        <f t="shared" si="0"/>
        <v>504000</v>
      </c>
      <c r="F16" s="18">
        <v>10</v>
      </c>
      <c r="G16" s="19">
        <f t="shared" si="1"/>
        <v>-31.5</v>
      </c>
      <c r="H16" s="19">
        <f t="shared" si="2"/>
        <v>40.5</v>
      </c>
      <c r="I16" s="28">
        <f t="shared" si="3"/>
        <v>0</v>
      </c>
      <c r="J16" s="29">
        <f t="shared" si="4"/>
        <v>9</v>
      </c>
    </row>
    <row r="17" ht="26.1" customHeight="1" spans="1:10">
      <c r="A17" s="14">
        <v>14</v>
      </c>
      <c r="B17" s="14" t="s">
        <v>28</v>
      </c>
      <c r="C17" s="14">
        <v>94</v>
      </c>
      <c r="D17" s="13">
        <f t="shared" si="0"/>
        <v>376000</v>
      </c>
      <c r="F17" s="18">
        <v>11</v>
      </c>
      <c r="G17" s="19">
        <f t="shared" si="1"/>
        <v>-35</v>
      </c>
      <c r="H17" s="19">
        <f t="shared" si="2"/>
        <v>45</v>
      </c>
      <c r="I17" s="28">
        <f t="shared" si="3"/>
        <v>0</v>
      </c>
      <c r="J17" s="29">
        <f t="shared" si="4"/>
        <v>10</v>
      </c>
    </row>
    <row r="18" ht="26.1" customHeight="1" spans="1:10">
      <c r="A18" s="14">
        <v>15</v>
      </c>
      <c r="B18" s="14" t="s">
        <v>29</v>
      </c>
      <c r="C18" s="14">
        <v>24</v>
      </c>
      <c r="D18" s="13">
        <f t="shared" si="0"/>
        <v>96000</v>
      </c>
      <c r="F18" s="18">
        <v>12</v>
      </c>
      <c r="G18" s="19">
        <f t="shared" si="1"/>
        <v>-38.5</v>
      </c>
      <c r="H18" s="19">
        <f t="shared" si="2"/>
        <v>49.5</v>
      </c>
      <c r="I18" s="28">
        <f t="shared" si="3"/>
        <v>0</v>
      </c>
      <c r="J18" s="29">
        <f t="shared" si="4"/>
        <v>11</v>
      </c>
    </row>
    <row r="19" ht="26.1" customHeight="1" spans="1:10">
      <c r="A19" s="20" t="s">
        <v>30</v>
      </c>
      <c r="B19" s="21"/>
      <c r="C19" s="22">
        <v>3467</v>
      </c>
      <c r="D19" s="13">
        <f t="shared" si="0"/>
        <v>13868000</v>
      </c>
      <c r="F19" s="18">
        <v>13</v>
      </c>
      <c r="G19" s="19">
        <f t="shared" si="1"/>
        <v>-42</v>
      </c>
      <c r="H19" s="19">
        <f t="shared" si="2"/>
        <v>54</v>
      </c>
      <c r="I19" s="28">
        <f t="shared" si="3"/>
        <v>0</v>
      </c>
      <c r="J19" s="29">
        <f t="shared" si="4"/>
        <v>12</v>
      </c>
    </row>
    <row r="20" ht="15" customHeight="1"/>
    <row r="21" ht="24.75" customHeight="1" spans="1:10">
      <c r="A21" s="23" t="s">
        <v>31</v>
      </c>
      <c r="B21" s="24"/>
      <c r="C21" s="24"/>
      <c r="D21" s="24"/>
      <c r="E21" s="24"/>
      <c r="F21" s="24"/>
      <c r="G21" s="24"/>
      <c r="H21" s="24"/>
      <c r="I21" s="24"/>
      <c r="J21" s="24"/>
    </row>
    <row r="22" customHeight="1" spans="1:10">
      <c r="A22" s="24"/>
      <c r="B22" s="24"/>
      <c r="C22" s="24"/>
      <c r="D22" s="24"/>
      <c r="E22" s="24"/>
      <c r="F22" s="24"/>
      <c r="G22" s="24"/>
      <c r="H22" s="24"/>
      <c r="I22" s="24"/>
      <c r="J22" s="24"/>
    </row>
    <row r="23" ht="24.75" customHeight="1" spans="1:10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ht="19.5" customHeight="1" spans="1:10">
      <c r="A24" s="24"/>
      <c r="B24" s="24"/>
      <c r="C24" s="24"/>
      <c r="D24" s="24"/>
      <c r="E24" s="24"/>
      <c r="F24" s="24"/>
      <c r="G24" s="24"/>
      <c r="H24" s="24"/>
      <c r="I24" s="24"/>
      <c r="J24" s="24"/>
    </row>
  </sheetData>
  <mergeCells count="10">
    <mergeCell ref="A1:J1"/>
    <mergeCell ref="C2:D2"/>
    <mergeCell ref="I2:J2"/>
    <mergeCell ref="I3:J3"/>
    <mergeCell ref="I4:J4"/>
    <mergeCell ref="F5:J5"/>
    <mergeCell ref="A19:B19"/>
    <mergeCell ref="A2:A3"/>
    <mergeCell ref="B2:B3"/>
    <mergeCell ref="A21:J24"/>
  </mergeCells>
  <printOptions horizontalCentered="1"/>
  <pageMargins left="0.196850393700787" right="0.196850393700787" top="0.078740157480315" bottom="0.078740157480315" header="0.118110236220472" footer="0.118110236220472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本科学生助学金_名额分配表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lulubeef</cp:lastModifiedBy>
  <dcterms:created xsi:type="dcterms:W3CDTF">2018-10-25T06:32:00Z</dcterms:created>
  <cp:lastPrinted>2019-10-17T02:52:00Z</cp:lastPrinted>
  <dcterms:modified xsi:type="dcterms:W3CDTF">2020-11-05T01:14:53Z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